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255" activeTab="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<sst xmlns="http://schemas.openxmlformats.org/spreadsheetml/2006/main" count="279" uniqueCount="74">
  <si>
    <t>Date</t>
  </si>
  <si>
    <t>Tax</t>
  </si>
  <si>
    <t>AB</t>
  </si>
  <si>
    <t>portal</t>
  </si>
  <si>
    <t>Diff</t>
  </si>
  <si>
    <t>CGST</t>
  </si>
  <si>
    <t>IGST</t>
  </si>
  <si>
    <t>SGST</t>
  </si>
  <si>
    <t>PORTAL</t>
  </si>
  <si>
    <t>11.10.21</t>
  </si>
  <si>
    <t>11.11.21</t>
  </si>
  <si>
    <t>11.12.21</t>
  </si>
  <si>
    <t>11.03.2022</t>
  </si>
  <si>
    <t>11.04.2022</t>
  </si>
  <si>
    <t>11.05.2022</t>
  </si>
  <si>
    <t>11.08.2022</t>
  </si>
  <si>
    <t>Majer head</t>
  </si>
  <si>
    <t>Minor head</t>
  </si>
  <si>
    <t>amount</t>
  </si>
  <si>
    <t>19sep-25</t>
  </si>
  <si>
    <t>Interest</t>
  </si>
  <si>
    <t>1jul</t>
  </si>
  <si>
    <t>fee</t>
  </si>
  <si>
    <t>19jan-25</t>
  </si>
  <si>
    <t>TAX</t>
  </si>
  <si>
    <t>15jan</t>
  </si>
  <si>
    <t>cash</t>
  </si>
  <si>
    <t>dr</t>
  </si>
  <si>
    <t>credit</t>
  </si>
  <si>
    <t>ALIGN BOOK</t>
  </si>
  <si>
    <t>IGST-DIFF</t>
  </si>
  <si>
    <t>SGST-DIFF</t>
  </si>
  <si>
    <t>CGST-DIFF</t>
  </si>
  <si>
    <t>31.1.26</t>
  </si>
  <si>
    <t>31.12.25</t>
  </si>
  <si>
    <t>30.11.25</t>
  </si>
  <si>
    <t>31.10.25</t>
  </si>
  <si>
    <t>30.09.25</t>
  </si>
  <si>
    <t>31.8.25</t>
  </si>
  <si>
    <t>31.7.25</t>
  </si>
  <si>
    <t>30.6.25</t>
  </si>
  <si>
    <t>31.5.25</t>
  </si>
  <si>
    <t>30.4.25</t>
  </si>
  <si>
    <t>31.3.25</t>
  </si>
  <si>
    <t>19.9.25</t>
  </si>
  <si>
    <t>interest</t>
  </si>
  <si>
    <t>cgst</t>
  </si>
  <si>
    <t>sgst</t>
  </si>
  <si>
    <t>1.7.25</t>
  </si>
  <si>
    <t>amount transfered sgst to cgst/sgst=350</t>
  </si>
  <si>
    <t>journal voucher</t>
  </si>
  <si>
    <t>INPUT CRDIT</t>
  </si>
  <si>
    <t>CR</t>
  </si>
  <si>
    <t>DR</t>
  </si>
  <si>
    <t>Inter globe -portal =  - C./S -tax- 146.22 - portal -146 diff-0.22</t>
  </si>
  <si>
    <t xml:space="preserve">Pine Lab  =                     </t>
  </si>
  <si>
    <t>saravana stores - portal -83.47 AB - 88.94 =diff-CGST/SGST =5.47</t>
  </si>
  <si>
    <t>clicktch -  portal-IGST -22.73 AB - 22.72</t>
  </si>
  <si>
    <t xml:space="preserve">PORTAL </t>
  </si>
  <si>
    <t>cgst/sgst</t>
  </si>
  <si>
    <t>CGST/SGST</t>
  </si>
  <si>
    <t xml:space="preserve">TAXABLE VALYE </t>
  </si>
  <si>
    <t>INVOICE VALUE</t>
  </si>
  <si>
    <t>Interglobe</t>
  </si>
  <si>
    <t>INVOICE VALUE - PORTAL 5199, AB - 5200</t>
  </si>
  <si>
    <t>PINE LAB</t>
  </si>
  <si>
    <t>BILL AMT - PORTAL-2836, AB-2835.54</t>
  </si>
  <si>
    <t>ETRADE MAR</t>
  </si>
  <si>
    <t>BILLAMT-PORTAL-185.59, AB-186</t>
  </si>
  <si>
    <t>COCOBLUE</t>
  </si>
  <si>
    <t>INVOICE VALUE -PORTAL-184.75, AB-184.74</t>
  </si>
  <si>
    <t>SARAVANA STORES</t>
  </si>
  <si>
    <t>CLICK TECH</t>
  </si>
  <si>
    <t>INVOICE VALUE -PORTAL - 126.27, AB-126.24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</si>
</sst>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mmm/yy"/>
    <numFmt numFmtId="181" formatCode="0.00_ 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180" fontId="0" fillId="0" borderId="0" xfId="0" applyNumberFormat="1">
      <alignment vertical="center"/>
    </xf>
    <xf numFmtId="0" fontId="0" fillId="0" borderId="0" xfId="0" applyFill="1" applyAlignment="1">
      <alignment vertical="center"/>
    </xf>
    <xf numFmtId="181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0" borderId="0" xfId="0" applyFont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4"/>
  <sheetViews>
    <sheetView workbookViewId="0">
      <selection activeCell="J19" sqref="J19"/>
    </sheetView>
  </sheetViews>
  <sheetFormatPr defaultColWidth="9.14285714285714" defaultRowHeight="15" outlineLevelCol="7"/>
  <cols>
    <col min="1" max="1" width="10.8571428571429" customWidth="1"/>
    <col min="3" max="3" width="9.57142857142857"/>
    <col min="4" max="5" width="10.5714285714286"/>
    <col min="6" max="9" width="9.57142857142857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s="1">
        <v>45658</v>
      </c>
      <c r="B2" t="s">
        <v>5</v>
      </c>
      <c r="C2">
        <v>50487.5</v>
      </c>
      <c r="D2">
        <v>36431.62</v>
      </c>
      <c r="E2">
        <f>C2-D2</f>
        <v>14055.88</v>
      </c>
    </row>
    <row r="3" spans="2:5">
      <c r="B3" t="s">
        <v>6</v>
      </c>
      <c r="C3">
        <v>5055.13</v>
      </c>
      <c r="D3">
        <v>5054.86</v>
      </c>
      <c r="E3">
        <f t="shared" ref="E3:E14" si="0">C3-D3</f>
        <v>0.270000000000437</v>
      </c>
    </row>
    <row r="4" spans="2:5">
      <c r="B4" t="s">
        <v>7</v>
      </c>
      <c r="C4">
        <v>50486.5</v>
      </c>
      <c r="D4">
        <v>36431.62</v>
      </c>
      <c r="E4">
        <f t="shared" si="0"/>
        <v>14054.88</v>
      </c>
    </row>
    <row r="5" spans="1:8">
      <c r="A5" s="1">
        <v>45992</v>
      </c>
      <c r="B5" t="s">
        <v>5</v>
      </c>
      <c r="C5">
        <v>39208.88</v>
      </c>
      <c r="D5">
        <v>31766.02</v>
      </c>
      <c r="E5">
        <f t="shared" si="0"/>
        <v>7442.86</v>
      </c>
      <c r="H5">
        <f t="shared" ref="H5:H10" si="1">E2-E5</f>
        <v>6613.02</v>
      </c>
    </row>
    <row r="6" spans="2:5">
      <c r="B6" t="s">
        <v>6</v>
      </c>
      <c r="C6">
        <v>6881.27</v>
      </c>
      <c r="D6">
        <v>6880.8</v>
      </c>
      <c r="E6">
        <f t="shared" si="0"/>
        <v>0.470000000000255</v>
      </c>
    </row>
    <row r="7" spans="2:5">
      <c r="B7" t="s">
        <v>7</v>
      </c>
      <c r="C7">
        <v>39208.88</v>
      </c>
      <c r="D7">
        <v>31766.02</v>
      </c>
      <c r="E7">
        <f t="shared" si="0"/>
        <v>7442.86</v>
      </c>
    </row>
    <row r="8" spans="1:8">
      <c r="A8" s="1">
        <v>45992</v>
      </c>
      <c r="B8" t="s">
        <v>5</v>
      </c>
      <c r="C8">
        <v>39882.86</v>
      </c>
      <c r="D8">
        <v>32439.62</v>
      </c>
      <c r="E8">
        <f t="shared" si="0"/>
        <v>7443.24</v>
      </c>
      <c r="H8">
        <f t="shared" si="1"/>
        <v>-0.380000000000109</v>
      </c>
    </row>
    <row r="9" spans="2:5">
      <c r="B9" t="s">
        <v>6</v>
      </c>
      <c r="C9">
        <v>7156.47</v>
      </c>
      <c r="D9">
        <v>7155.92</v>
      </c>
      <c r="E9">
        <f t="shared" si="0"/>
        <v>0.550000000000182</v>
      </c>
    </row>
    <row r="10" spans="2:8">
      <c r="B10" t="s">
        <v>7</v>
      </c>
      <c r="C10">
        <v>39882.86</v>
      </c>
      <c r="D10">
        <v>32439.62</v>
      </c>
      <c r="E10">
        <f t="shared" si="0"/>
        <v>7443.24</v>
      </c>
      <c r="H10">
        <f t="shared" si="1"/>
        <v>-0.380000000000109</v>
      </c>
    </row>
    <row r="11" spans="1:5">
      <c r="A11" s="1">
        <v>45962</v>
      </c>
      <c r="B11" t="s">
        <v>5</v>
      </c>
      <c r="C11">
        <v>41631.24</v>
      </c>
      <c r="D11" s="3">
        <v>34188.3</v>
      </c>
      <c r="E11">
        <f t="shared" si="0"/>
        <v>7442.94</v>
      </c>
    </row>
    <row r="12" spans="2:5">
      <c r="B12" t="s">
        <v>6</v>
      </c>
      <c r="C12">
        <v>11584.55</v>
      </c>
      <c r="D12">
        <v>11583.78</v>
      </c>
      <c r="E12">
        <f t="shared" si="0"/>
        <v>0.769999999998618</v>
      </c>
    </row>
    <row r="13" spans="2:8">
      <c r="B13" t="s">
        <v>7</v>
      </c>
      <c r="C13">
        <v>41631.24</v>
      </c>
      <c r="D13" s="3">
        <v>34188.3</v>
      </c>
      <c r="E13">
        <f t="shared" si="0"/>
        <v>7442.94</v>
      </c>
      <c r="H13">
        <f>E10-E13</f>
        <v>0.300000000000182</v>
      </c>
    </row>
    <row r="14" spans="1:5">
      <c r="A14" s="1">
        <v>45931</v>
      </c>
      <c r="B14" t="s">
        <v>5</v>
      </c>
      <c r="C14">
        <v>42138.94</v>
      </c>
      <c r="D14">
        <v>34969.02</v>
      </c>
      <c r="E14">
        <f t="shared" si="0"/>
        <v>7169.92000000001</v>
      </c>
    </row>
    <row r="15" spans="2:5">
      <c r="B15" t="s">
        <v>6</v>
      </c>
      <c r="C15">
        <v>6388.77</v>
      </c>
      <c r="D15">
        <v>6387.9</v>
      </c>
      <c r="E15">
        <f t="shared" ref="E15:E29" si="2">C15-D15</f>
        <v>0.8700000000008</v>
      </c>
    </row>
    <row r="16" spans="2:8">
      <c r="B16" t="s">
        <v>7</v>
      </c>
      <c r="C16">
        <v>42138.94</v>
      </c>
      <c r="D16">
        <v>34969.02</v>
      </c>
      <c r="E16">
        <f t="shared" si="2"/>
        <v>7169.92000000001</v>
      </c>
      <c r="H16">
        <f>E13-E16</f>
        <v>273.01999999999</v>
      </c>
    </row>
    <row r="17" spans="1:5">
      <c r="A17" s="1">
        <v>45901</v>
      </c>
      <c r="B17" t="s">
        <v>5</v>
      </c>
      <c r="C17">
        <v>33648.92</v>
      </c>
      <c r="D17">
        <v>26206.31</v>
      </c>
      <c r="E17">
        <f t="shared" si="2"/>
        <v>7442.61</v>
      </c>
    </row>
    <row r="18" spans="2:5">
      <c r="B18" t="s">
        <v>6</v>
      </c>
      <c r="C18">
        <v>8215.87</v>
      </c>
      <c r="D18">
        <v>8214.72</v>
      </c>
      <c r="E18">
        <f t="shared" si="2"/>
        <v>1.15000000000146</v>
      </c>
    </row>
    <row r="19" spans="2:8">
      <c r="B19" t="s">
        <v>7</v>
      </c>
      <c r="C19">
        <v>33648.92</v>
      </c>
      <c r="D19">
        <v>26206.31</v>
      </c>
      <c r="E19">
        <f t="shared" si="2"/>
        <v>7442.61</v>
      </c>
      <c r="H19">
        <f>E16-E19</f>
        <v>-272.68999999999</v>
      </c>
    </row>
    <row r="20" spans="1:5">
      <c r="A20" s="1">
        <v>45870</v>
      </c>
      <c r="B20" t="s">
        <v>5</v>
      </c>
      <c r="C20">
        <v>37400.61</v>
      </c>
      <c r="D20">
        <v>29957.96</v>
      </c>
      <c r="E20">
        <f t="shared" si="2"/>
        <v>7442.65</v>
      </c>
    </row>
    <row r="21" spans="2:5">
      <c r="B21" t="s">
        <v>6</v>
      </c>
      <c r="C21">
        <v>6199.14</v>
      </c>
      <c r="D21">
        <v>6197.94</v>
      </c>
      <c r="E21">
        <f t="shared" si="2"/>
        <v>1.20000000000073</v>
      </c>
    </row>
    <row r="22" spans="2:8">
      <c r="B22" t="s">
        <v>7</v>
      </c>
      <c r="C22">
        <v>37400.61</v>
      </c>
      <c r="D22">
        <v>29957.96</v>
      </c>
      <c r="E22">
        <f t="shared" si="2"/>
        <v>7442.65</v>
      </c>
      <c r="H22">
        <f>E19-E22</f>
        <v>-0.0399999999999636</v>
      </c>
    </row>
    <row r="23" spans="1:5">
      <c r="A23" s="1">
        <v>45839</v>
      </c>
      <c r="B23" t="s">
        <v>5</v>
      </c>
      <c r="C23">
        <v>36598.65</v>
      </c>
      <c r="D23">
        <v>29156.35</v>
      </c>
      <c r="E23">
        <f t="shared" si="2"/>
        <v>7442.3</v>
      </c>
    </row>
    <row r="24" spans="2:5">
      <c r="B24" t="s">
        <v>6</v>
      </c>
      <c r="C24" s="3">
        <v>9085.2</v>
      </c>
      <c r="D24">
        <v>9083.66</v>
      </c>
      <c r="E24">
        <f t="shared" si="2"/>
        <v>1.54000000000087</v>
      </c>
    </row>
    <row r="25" spans="2:8">
      <c r="B25" t="s">
        <v>7</v>
      </c>
      <c r="C25">
        <v>36598.65</v>
      </c>
      <c r="D25">
        <v>29156.35</v>
      </c>
      <c r="E25">
        <f t="shared" si="2"/>
        <v>7442.3</v>
      </c>
      <c r="H25">
        <f>E22-E25</f>
        <v>0.349999999999454</v>
      </c>
    </row>
    <row r="26" spans="1:5">
      <c r="A26" s="1">
        <v>45809</v>
      </c>
      <c r="B26" t="s">
        <v>5</v>
      </c>
      <c r="C26" s="3">
        <v>34984.3</v>
      </c>
      <c r="D26">
        <v>27541.76</v>
      </c>
      <c r="E26">
        <f t="shared" si="2"/>
        <v>7442.54</v>
      </c>
    </row>
    <row r="27" spans="2:5">
      <c r="B27" t="s">
        <v>6</v>
      </c>
      <c r="C27" s="3">
        <v>11594.5</v>
      </c>
      <c r="D27">
        <v>11593.06</v>
      </c>
      <c r="E27">
        <f t="shared" si="2"/>
        <v>1.44000000000051</v>
      </c>
    </row>
    <row r="28" spans="2:8">
      <c r="B28" t="s">
        <v>7</v>
      </c>
      <c r="C28" s="3">
        <v>34984.3</v>
      </c>
      <c r="D28">
        <v>27541.76</v>
      </c>
      <c r="E28">
        <f t="shared" si="2"/>
        <v>7442.54</v>
      </c>
      <c r="H28">
        <f>E25-E28</f>
        <v>-0.239999999999782</v>
      </c>
    </row>
    <row r="29" spans="1:5">
      <c r="A29" s="1">
        <v>45778</v>
      </c>
      <c r="B29" t="s">
        <v>5</v>
      </c>
      <c r="C29">
        <v>37708.54</v>
      </c>
      <c r="D29">
        <v>30266.16</v>
      </c>
      <c r="E29">
        <f t="shared" ref="E29:E37" si="3">C29-D29</f>
        <v>7442.38</v>
      </c>
    </row>
    <row r="30" spans="2:5">
      <c r="B30" t="s">
        <v>6</v>
      </c>
      <c r="C30">
        <v>8213.48</v>
      </c>
      <c r="D30">
        <v>8122.46</v>
      </c>
      <c r="E30">
        <f t="shared" si="3"/>
        <v>91.0199999999995</v>
      </c>
    </row>
    <row r="31" spans="2:8">
      <c r="B31" t="s">
        <v>7</v>
      </c>
      <c r="C31">
        <v>37708.54</v>
      </c>
      <c r="D31">
        <v>30266.16</v>
      </c>
      <c r="E31">
        <f t="shared" si="3"/>
        <v>7442.38</v>
      </c>
      <c r="H31">
        <f>E28-E31</f>
        <v>0.159999999998945</v>
      </c>
    </row>
    <row r="32" spans="1:5">
      <c r="A32" s="1">
        <v>45748</v>
      </c>
      <c r="B32" t="s">
        <v>5</v>
      </c>
      <c r="C32">
        <v>39065.39</v>
      </c>
      <c r="D32">
        <v>31623.33</v>
      </c>
      <c r="E32">
        <f t="shared" si="3"/>
        <v>7442.06</v>
      </c>
    </row>
    <row r="33" spans="2:5">
      <c r="B33" t="s">
        <v>6</v>
      </c>
      <c r="C33">
        <v>6186.01</v>
      </c>
      <c r="D33">
        <v>6185.3</v>
      </c>
      <c r="E33">
        <f t="shared" si="3"/>
        <v>0.710000000000036</v>
      </c>
    </row>
    <row r="34" spans="2:8">
      <c r="B34" t="s">
        <v>7</v>
      </c>
      <c r="C34">
        <v>39065.39</v>
      </c>
      <c r="D34">
        <v>31623.33</v>
      </c>
      <c r="E34">
        <f t="shared" si="3"/>
        <v>7442.06</v>
      </c>
      <c r="H34">
        <f>E31-E34</f>
        <v>0.320000000003347</v>
      </c>
    </row>
    <row r="35" spans="1:5">
      <c r="A35" s="1">
        <v>45717</v>
      </c>
      <c r="B35" t="s">
        <v>5</v>
      </c>
      <c r="C35">
        <v>57138.71</v>
      </c>
      <c r="D35">
        <v>43083.21</v>
      </c>
      <c r="E35">
        <f t="shared" si="3"/>
        <v>14055.5</v>
      </c>
    </row>
    <row r="36" spans="2:5">
      <c r="B36" t="s">
        <v>6</v>
      </c>
      <c r="C36">
        <v>8062.79</v>
      </c>
      <c r="D36">
        <v>8061.66</v>
      </c>
      <c r="E36">
        <f t="shared" si="3"/>
        <v>1.13000000000011</v>
      </c>
    </row>
    <row r="37" spans="2:8">
      <c r="B37" t="s">
        <v>7</v>
      </c>
      <c r="C37">
        <v>57137.71</v>
      </c>
      <c r="D37">
        <v>43083.21</v>
      </c>
      <c r="E37">
        <f t="shared" si="3"/>
        <v>14054.5</v>
      </c>
      <c r="H37">
        <f>E34-E37</f>
        <v>-6612.44</v>
      </c>
    </row>
    <row r="38" spans="1:5">
      <c r="A38" s="1">
        <v>45627</v>
      </c>
      <c r="B38" t="s">
        <v>5</v>
      </c>
      <c r="C38">
        <v>39882.86</v>
      </c>
      <c r="D38">
        <v>32439.62</v>
      </c>
      <c r="E38">
        <f t="shared" ref="E38:E55" si="4">C38-D38</f>
        <v>7443.24</v>
      </c>
    </row>
    <row r="39" spans="2:5">
      <c r="B39" t="s">
        <v>6</v>
      </c>
      <c r="C39">
        <v>7156.47</v>
      </c>
      <c r="D39">
        <v>7155.92</v>
      </c>
      <c r="E39">
        <f t="shared" si="4"/>
        <v>0.550000000000182</v>
      </c>
    </row>
    <row r="40" spans="2:5">
      <c r="B40" t="s">
        <v>7</v>
      </c>
      <c r="C40">
        <v>39882.86</v>
      </c>
      <c r="D40">
        <v>32439.62</v>
      </c>
      <c r="E40">
        <f t="shared" si="4"/>
        <v>7443.24</v>
      </c>
    </row>
    <row r="41" spans="1:5">
      <c r="A41" s="1">
        <v>45597</v>
      </c>
      <c r="B41" t="s">
        <v>5</v>
      </c>
      <c r="C41">
        <v>41631.24</v>
      </c>
      <c r="D41" s="3">
        <v>34188.3</v>
      </c>
      <c r="E41">
        <f t="shared" si="4"/>
        <v>7442.94</v>
      </c>
    </row>
    <row r="42" spans="2:5">
      <c r="B42" t="s">
        <v>6</v>
      </c>
      <c r="C42">
        <v>11584.55</v>
      </c>
      <c r="D42">
        <v>11583.78</v>
      </c>
      <c r="E42">
        <f t="shared" si="4"/>
        <v>0.769999999998618</v>
      </c>
    </row>
    <row r="43" spans="2:5">
      <c r="B43" t="s">
        <v>7</v>
      </c>
      <c r="C43">
        <v>41631.24</v>
      </c>
      <c r="D43" s="3">
        <v>34188.3</v>
      </c>
      <c r="E43">
        <f t="shared" si="4"/>
        <v>7442.94</v>
      </c>
    </row>
    <row r="44" spans="1:5">
      <c r="A44" s="1">
        <v>45566</v>
      </c>
      <c r="B44" t="s">
        <v>5</v>
      </c>
      <c r="C44">
        <v>42138.94</v>
      </c>
      <c r="D44">
        <v>34696.02</v>
      </c>
      <c r="E44">
        <f t="shared" si="4"/>
        <v>7442.92000000001</v>
      </c>
    </row>
    <row r="45" spans="2:5">
      <c r="B45" t="s">
        <v>6</v>
      </c>
      <c r="C45">
        <v>6388.77</v>
      </c>
      <c r="D45">
        <v>6387.9</v>
      </c>
      <c r="E45">
        <f t="shared" si="4"/>
        <v>0.8700000000008</v>
      </c>
    </row>
    <row r="46" spans="2:5">
      <c r="B46" t="s">
        <v>7</v>
      </c>
      <c r="C46">
        <v>42138.94</v>
      </c>
      <c r="D46">
        <v>34696.02</v>
      </c>
      <c r="E46">
        <f t="shared" si="4"/>
        <v>7442.92000000001</v>
      </c>
    </row>
    <row r="47" spans="1:5">
      <c r="A47" s="1">
        <v>45536</v>
      </c>
      <c r="B47" t="s">
        <v>5</v>
      </c>
      <c r="C47">
        <v>33648.92</v>
      </c>
      <c r="D47">
        <v>26206.31</v>
      </c>
      <c r="E47">
        <f t="shared" si="4"/>
        <v>7442.61</v>
      </c>
    </row>
    <row r="48" spans="2:5">
      <c r="B48" t="s">
        <v>6</v>
      </c>
      <c r="C48">
        <v>8215.87</v>
      </c>
      <c r="D48">
        <v>8214.72</v>
      </c>
      <c r="E48">
        <f t="shared" si="4"/>
        <v>1.15000000000146</v>
      </c>
    </row>
    <row r="49" spans="2:5">
      <c r="B49" t="s">
        <v>7</v>
      </c>
      <c r="C49">
        <v>33648.92</v>
      </c>
      <c r="D49">
        <v>26206.31</v>
      </c>
      <c r="E49">
        <f t="shared" si="4"/>
        <v>7442.61</v>
      </c>
    </row>
    <row r="50" spans="1:5">
      <c r="A50" s="1">
        <v>45505</v>
      </c>
      <c r="B50" t="s">
        <v>5</v>
      </c>
      <c r="C50">
        <v>37400.61</v>
      </c>
      <c r="D50">
        <v>29957.96</v>
      </c>
      <c r="E50">
        <f t="shared" si="4"/>
        <v>7442.65</v>
      </c>
    </row>
    <row r="51" spans="2:5">
      <c r="B51" t="s">
        <v>6</v>
      </c>
      <c r="C51">
        <v>6199.41</v>
      </c>
      <c r="D51">
        <v>6197.94</v>
      </c>
      <c r="E51">
        <f t="shared" si="4"/>
        <v>1.47000000000025</v>
      </c>
    </row>
    <row r="52" spans="2:5">
      <c r="B52" t="s">
        <v>7</v>
      </c>
      <c r="C52">
        <v>37400.61</v>
      </c>
      <c r="D52">
        <v>29957.96</v>
      </c>
      <c r="E52">
        <f t="shared" si="4"/>
        <v>7442.65</v>
      </c>
    </row>
    <row r="53" spans="1:5">
      <c r="A53" s="1">
        <v>45474</v>
      </c>
      <c r="B53" t="s">
        <v>5</v>
      </c>
      <c r="C53">
        <v>36598.65</v>
      </c>
      <c r="D53">
        <v>29156.35</v>
      </c>
      <c r="E53">
        <f t="shared" si="4"/>
        <v>7442.3</v>
      </c>
    </row>
    <row r="54" spans="2:5">
      <c r="B54" t="s">
        <v>6</v>
      </c>
      <c r="C54" s="3">
        <v>9085.2</v>
      </c>
      <c r="D54">
        <v>9083.66</v>
      </c>
      <c r="E54">
        <f t="shared" si="4"/>
        <v>1.54000000000087</v>
      </c>
    </row>
    <row r="55" spans="2:5">
      <c r="B55" t="s">
        <v>7</v>
      </c>
      <c r="C55">
        <v>36598.65</v>
      </c>
      <c r="D55">
        <v>29156.35</v>
      </c>
      <c r="E55">
        <f t="shared" si="4"/>
        <v>7442.3</v>
      </c>
    </row>
    <row r="56" spans="1:5">
      <c r="A56" s="1">
        <v>45444</v>
      </c>
      <c r="B56" t="s">
        <v>5</v>
      </c>
      <c r="C56" s="3">
        <v>34984.3</v>
      </c>
      <c r="D56">
        <v>27541.76</v>
      </c>
      <c r="E56">
        <f t="shared" ref="E56:E74" si="5">C56-D56</f>
        <v>7442.54</v>
      </c>
    </row>
    <row r="57" spans="2:5">
      <c r="B57" t="s">
        <v>6</v>
      </c>
      <c r="C57">
        <v>11594.54</v>
      </c>
      <c r="D57">
        <v>11593.06</v>
      </c>
      <c r="E57">
        <f t="shared" si="5"/>
        <v>1.48000000000138</v>
      </c>
    </row>
    <row r="58" spans="2:5">
      <c r="B58" t="s">
        <v>7</v>
      </c>
      <c r="C58" s="3">
        <v>34984.3</v>
      </c>
      <c r="D58">
        <v>27541.76</v>
      </c>
      <c r="E58">
        <f t="shared" si="5"/>
        <v>7442.54</v>
      </c>
    </row>
    <row r="59" spans="1:5">
      <c r="A59" s="1">
        <v>45413</v>
      </c>
      <c r="B59" t="s">
        <v>5</v>
      </c>
      <c r="C59">
        <v>37708.54</v>
      </c>
      <c r="D59">
        <v>30266.16</v>
      </c>
      <c r="E59">
        <f t="shared" si="5"/>
        <v>7442.38</v>
      </c>
    </row>
    <row r="60" spans="2:5">
      <c r="B60" t="s">
        <v>6</v>
      </c>
      <c r="C60">
        <v>8123</v>
      </c>
      <c r="D60">
        <v>8122.46</v>
      </c>
      <c r="E60">
        <f t="shared" si="5"/>
        <v>0.539999999999964</v>
      </c>
    </row>
    <row r="61" spans="2:5">
      <c r="B61" t="s">
        <v>7</v>
      </c>
      <c r="C61">
        <v>37708.54</v>
      </c>
      <c r="D61">
        <v>30266.16</v>
      </c>
      <c r="E61">
        <f t="shared" si="5"/>
        <v>7442.38</v>
      </c>
    </row>
    <row r="62" spans="1:5">
      <c r="A62" s="1">
        <v>45383</v>
      </c>
      <c r="B62" t="s">
        <v>5</v>
      </c>
      <c r="C62">
        <v>39065.39</v>
      </c>
      <c r="D62">
        <v>31623.33</v>
      </c>
      <c r="E62">
        <f t="shared" si="5"/>
        <v>7442.06</v>
      </c>
    </row>
    <row r="63" spans="2:5">
      <c r="B63" t="s">
        <v>6</v>
      </c>
      <c r="C63">
        <v>6186.01</v>
      </c>
      <c r="D63">
        <v>6185.3</v>
      </c>
      <c r="E63">
        <f t="shared" si="5"/>
        <v>0.710000000000036</v>
      </c>
    </row>
    <row r="64" spans="2:5">
      <c r="B64" t="s">
        <v>7</v>
      </c>
      <c r="C64">
        <v>39065.39</v>
      </c>
      <c r="D64">
        <v>31623.33</v>
      </c>
      <c r="E64">
        <f t="shared" si="5"/>
        <v>7442.06</v>
      </c>
    </row>
    <row r="65" spans="1:8">
      <c r="A65" s="1">
        <v>45352</v>
      </c>
      <c r="B65" t="s">
        <v>5</v>
      </c>
      <c r="C65">
        <v>43777.06</v>
      </c>
      <c r="D65">
        <v>36280.52</v>
      </c>
      <c r="E65">
        <f t="shared" si="5"/>
        <v>7496.54</v>
      </c>
      <c r="F65">
        <v>-54</v>
      </c>
      <c r="H65">
        <f>43777.06-54</f>
        <v>43723.06</v>
      </c>
    </row>
    <row r="66" spans="2:5">
      <c r="B66" t="s">
        <v>6</v>
      </c>
      <c r="C66">
        <v>1852.71</v>
      </c>
      <c r="D66">
        <v>1852.32</v>
      </c>
      <c r="E66">
        <f t="shared" si="5"/>
        <v>0.3900000000001</v>
      </c>
    </row>
    <row r="67" spans="2:6">
      <c r="B67" t="s">
        <v>7</v>
      </c>
      <c r="C67">
        <v>43777.06</v>
      </c>
      <c r="D67">
        <v>36280.52</v>
      </c>
      <c r="E67">
        <f t="shared" si="5"/>
        <v>7496.54</v>
      </c>
      <c r="F67">
        <v>-54</v>
      </c>
    </row>
    <row r="68" spans="1:8">
      <c r="A68" s="1">
        <v>45323</v>
      </c>
      <c r="B68" t="s">
        <v>5</v>
      </c>
      <c r="C68">
        <v>34086.12</v>
      </c>
      <c r="D68">
        <v>29104.89</v>
      </c>
      <c r="E68">
        <f t="shared" si="5"/>
        <v>4981.23</v>
      </c>
      <c r="F68">
        <v>-45.77</v>
      </c>
      <c r="H68">
        <f>34086.12-45.77</f>
        <v>34040.35</v>
      </c>
    </row>
    <row r="69" spans="2:5">
      <c r="B69" t="s">
        <v>6</v>
      </c>
      <c r="C69">
        <v>3331.68</v>
      </c>
      <c r="D69">
        <v>3599.39</v>
      </c>
      <c r="E69">
        <f t="shared" si="5"/>
        <v>-267.71</v>
      </c>
    </row>
    <row r="70" spans="2:5">
      <c r="B70" t="s">
        <v>7</v>
      </c>
      <c r="C70">
        <v>34086.12</v>
      </c>
      <c r="D70">
        <v>29104.89</v>
      </c>
      <c r="E70">
        <f t="shared" si="5"/>
        <v>4981.23</v>
      </c>
    </row>
    <row r="71" spans="1:8">
      <c r="A71" s="1">
        <v>45292</v>
      </c>
      <c r="B71" t="s">
        <v>5</v>
      </c>
      <c r="C71">
        <v>33744.87</v>
      </c>
      <c r="D71" s="3">
        <v>26210.2</v>
      </c>
      <c r="E71">
        <f t="shared" si="5"/>
        <v>7534.67</v>
      </c>
      <c r="F71">
        <v>-91.53</v>
      </c>
      <c r="H71">
        <f>33744.87-91.53</f>
        <v>33653.34</v>
      </c>
    </row>
    <row r="72" spans="2:5">
      <c r="B72" t="s">
        <v>6</v>
      </c>
      <c r="C72">
        <v>2531.75</v>
      </c>
      <c r="D72">
        <v>2531.61</v>
      </c>
      <c r="E72">
        <f t="shared" si="5"/>
        <v>0.139999999999873</v>
      </c>
    </row>
    <row r="73" spans="2:5">
      <c r="B73" t="s">
        <v>7</v>
      </c>
      <c r="C73">
        <v>33744.87</v>
      </c>
      <c r="D73" s="3">
        <v>26210.2</v>
      </c>
      <c r="E73">
        <f t="shared" si="5"/>
        <v>7534.67</v>
      </c>
    </row>
    <row r="74" spans="1:5">
      <c r="A74" s="1">
        <v>45261</v>
      </c>
      <c r="B74" t="s">
        <v>5</v>
      </c>
      <c r="C74">
        <v>33058.14</v>
      </c>
      <c r="D74">
        <v>25615.24</v>
      </c>
      <c r="E74">
        <f t="shared" si="5"/>
        <v>7442.9</v>
      </c>
    </row>
    <row r="75" spans="2:5">
      <c r="B75" t="s">
        <v>6</v>
      </c>
      <c r="C75">
        <v>8340.14</v>
      </c>
      <c r="D75">
        <v>8340.11</v>
      </c>
      <c r="E75">
        <f t="shared" ref="E75:E86" si="6">C75-D75</f>
        <v>0.0299999999988358</v>
      </c>
    </row>
    <row r="76" spans="2:5">
      <c r="B76" t="s">
        <v>7</v>
      </c>
      <c r="C76">
        <v>33058.14</v>
      </c>
      <c r="D76">
        <v>25615.24</v>
      </c>
      <c r="E76">
        <f t="shared" si="6"/>
        <v>7442.9</v>
      </c>
    </row>
    <row r="77" spans="1:5">
      <c r="A77" s="1">
        <v>45231</v>
      </c>
      <c r="B77" t="s">
        <v>5</v>
      </c>
      <c r="C77">
        <v>33924.91</v>
      </c>
      <c r="D77">
        <v>26481.96</v>
      </c>
      <c r="E77">
        <f t="shared" si="6"/>
        <v>7442.95</v>
      </c>
    </row>
    <row r="78" spans="2:5">
      <c r="B78" t="s">
        <v>6</v>
      </c>
      <c r="C78">
        <v>5755.03</v>
      </c>
      <c r="D78">
        <v>5754.97</v>
      </c>
      <c r="E78">
        <f t="shared" si="6"/>
        <v>0.0599999999994907</v>
      </c>
    </row>
    <row r="79" spans="2:5">
      <c r="B79" t="s">
        <v>7</v>
      </c>
      <c r="C79">
        <v>33924.91</v>
      </c>
      <c r="D79">
        <v>26481.96</v>
      </c>
      <c r="E79">
        <f t="shared" si="6"/>
        <v>7442.95</v>
      </c>
    </row>
    <row r="80" spans="1:5">
      <c r="A80" s="1">
        <v>45200</v>
      </c>
      <c r="B80" t="s">
        <v>5</v>
      </c>
      <c r="C80">
        <v>38234.95</v>
      </c>
      <c r="D80">
        <v>30792.16</v>
      </c>
      <c r="E80">
        <f t="shared" si="6"/>
        <v>7442.79</v>
      </c>
    </row>
    <row r="81" spans="2:5">
      <c r="B81" t="s">
        <v>6</v>
      </c>
      <c r="C81">
        <v>4722.06</v>
      </c>
      <c r="D81">
        <v>4721.61</v>
      </c>
      <c r="E81">
        <f t="shared" si="6"/>
        <v>0.450000000000728</v>
      </c>
    </row>
    <row r="82" spans="2:5">
      <c r="B82" t="s">
        <v>7</v>
      </c>
      <c r="C82">
        <v>38234.95</v>
      </c>
      <c r="D82">
        <v>30792.16</v>
      </c>
      <c r="E82">
        <f t="shared" si="6"/>
        <v>7442.79</v>
      </c>
    </row>
    <row r="83" spans="1:5">
      <c r="A83" s="1">
        <v>45170</v>
      </c>
      <c r="B83" t="s">
        <v>5</v>
      </c>
      <c r="C83" s="3">
        <v>36369.79</v>
      </c>
      <c r="D83" s="3">
        <v>28926.7</v>
      </c>
      <c r="E83">
        <f t="shared" si="6"/>
        <v>7443.09</v>
      </c>
    </row>
    <row r="84" spans="2:5">
      <c r="B84" t="s">
        <v>6</v>
      </c>
      <c r="C84">
        <v>3440.45</v>
      </c>
      <c r="D84">
        <v>3440.44</v>
      </c>
      <c r="E84">
        <f t="shared" si="6"/>
        <v>0.00999999999976353</v>
      </c>
    </row>
    <row r="85" spans="2:5">
      <c r="B85" t="s">
        <v>7</v>
      </c>
      <c r="C85" s="3">
        <v>36369.79</v>
      </c>
      <c r="D85" s="3">
        <v>28926.7</v>
      </c>
      <c r="E85">
        <f t="shared" si="6"/>
        <v>7443.09</v>
      </c>
    </row>
    <row r="86" spans="1:5">
      <c r="A86" s="1">
        <v>45139</v>
      </c>
      <c r="B86" t="s">
        <v>5</v>
      </c>
      <c r="C86">
        <v>37848.05</v>
      </c>
      <c r="D86">
        <v>30405.47</v>
      </c>
      <c r="E86">
        <f t="shared" si="6"/>
        <v>7442.58</v>
      </c>
    </row>
    <row r="87" spans="2:5">
      <c r="B87" t="s">
        <v>6</v>
      </c>
      <c r="C87">
        <v>0</v>
      </c>
      <c r="E87">
        <f t="shared" ref="E87:E93" si="7">C87-D87</f>
        <v>0</v>
      </c>
    </row>
    <row r="88" spans="2:5">
      <c r="B88" t="s">
        <v>7</v>
      </c>
      <c r="C88">
        <v>37848.05</v>
      </c>
      <c r="D88">
        <v>30405.47</v>
      </c>
      <c r="E88">
        <f t="shared" si="7"/>
        <v>7442.58</v>
      </c>
    </row>
    <row r="89" spans="1:5">
      <c r="A89" s="1">
        <v>45108</v>
      </c>
      <c r="B89" t="s">
        <v>5</v>
      </c>
      <c r="C89">
        <v>40792.58</v>
      </c>
      <c r="D89">
        <v>33350.09</v>
      </c>
      <c r="E89">
        <f t="shared" si="7"/>
        <v>7442.49000000001</v>
      </c>
    </row>
    <row r="90" spans="2:5">
      <c r="B90" t="s">
        <v>6</v>
      </c>
      <c r="E90">
        <f t="shared" si="7"/>
        <v>0</v>
      </c>
    </row>
    <row r="91" spans="2:5">
      <c r="B91" t="s">
        <v>7</v>
      </c>
      <c r="C91">
        <v>40792.58</v>
      </c>
      <c r="D91">
        <v>33350.09</v>
      </c>
      <c r="E91">
        <f t="shared" si="7"/>
        <v>7442.49000000001</v>
      </c>
    </row>
    <row r="92" spans="1:5">
      <c r="A92" s="1">
        <v>45078</v>
      </c>
      <c r="B92" t="s">
        <v>5</v>
      </c>
      <c r="C92">
        <v>36256.49</v>
      </c>
      <c r="D92">
        <v>28813.62</v>
      </c>
      <c r="E92">
        <f t="shared" si="7"/>
        <v>7442.87</v>
      </c>
    </row>
    <row r="93" spans="2:5">
      <c r="B93" t="s">
        <v>6</v>
      </c>
      <c r="E93">
        <f t="shared" ref="E93:E103" si="8">C93-D93</f>
        <v>0</v>
      </c>
    </row>
    <row r="94" spans="2:5">
      <c r="B94" t="s">
        <v>7</v>
      </c>
      <c r="C94">
        <v>36256.49</v>
      </c>
      <c r="D94">
        <v>28813.62</v>
      </c>
      <c r="E94">
        <f t="shared" si="8"/>
        <v>7442.87</v>
      </c>
    </row>
    <row r="95" spans="1:5">
      <c r="A95" s="1">
        <v>45047</v>
      </c>
      <c r="B95" t="s">
        <v>5</v>
      </c>
      <c r="C95">
        <v>45095.86</v>
      </c>
      <c r="D95">
        <v>37652.84</v>
      </c>
      <c r="E95">
        <f t="shared" si="8"/>
        <v>7443.02</v>
      </c>
    </row>
    <row r="96" spans="2:5">
      <c r="B96" t="s">
        <v>6</v>
      </c>
      <c r="E96">
        <f t="shared" si="8"/>
        <v>0</v>
      </c>
    </row>
    <row r="97" spans="2:5">
      <c r="B97" t="s">
        <v>7</v>
      </c>
      <c r="C97">
        <v>45095.86</v>
      </c>
      <c r="D97">
        <v>37652.84</v>
      </c>
      <c r="E97">
        <f t="shared" si="8"/>
        <v>7443.02</v>
      </c>
    </row>
    <row r="98" spans="1:5">
      <c r="A98" s="1">
        <v>45017</v>
      </c>
      <c r="B98" t="s">
        <v>5</v>
      </c>
      <c r="C98">
        <v>35888.25</v>
      </c>
      <c r="D98">
        <v>28596.87</v>
      </c>
      <c r="E98">
        <f t="shared" si="8"/>
        <v>7291.38</v>
      </c>
    </row>
    <row r="99" spans="2:5">
      <c r="B99" t="s">
        <v>6</v>
      </c>
      <c r="E99">
        <f t="shared" si="8"/>
        <v>0</v>
      </c>
    </row>
    <row r="100" spans="2:5">
      <c r="B100" t="s">
        <v>7</v>
      </c>
      <c r="C100">
        <v>35888.25</v>
      </c>
      <c r="D100">
        <v>28596.87</v>
      </c>
      <c r="E100">
        <f t="shared" si="8"/>
        <v>7291.38</v>
      </c>
    </row>
    <row r="101" spans="1:5">
      <c r="A101" s="1">
        <v>44986</v>
      </c>
      <c r="B101" t="s">
        <v>5</v>
      </c>
      <c r="C101">
        <v>40233.38</v>
      </c>
      <c r="D101">
        <v>32942.2</v>
      </c>
      <c r="E101">
        <f t="shared" si="8"/>
        <v>7291.18</v>
      </c>
    </row>
    <row r="102" spans="2:5">
      <c r="B102" t="s">
        <v>6</v>
      </c>
      <c r="E102">
        <f t="shared" si="8"/>
        <v>0</v>
      </c>
    </row>
    <row r="103" spans="2:5">
      <c r="B103" t="s">
        <v>7</v>
      </c>
      <c r="C103">
        <v>40233.38</v>
      </c>
      <c r="D103">
        <v>32942.2</v>
      </c>
      <c r="E103">
        <f t="shared" si="8"/>
        <v>7291.18</v>
      </c>
    </row>
    <row r="104" spans="1:5">
      <c r="A104" s="1">
        <v>44958</v>
      </c>
      <c r="B104" t="s">
        <v>5</v>
      </c>
      <c r="C104">
        <v>36339.18</v>
      </c>
      <c r="D104">
        <v>29047.87</v>
      </c>
      <c r="E104">
        <f t="shared" ref="E104:E112" si="9">C104-D104</f>
        <v>7291.31</v>
      </c>
    </row>
    <row r="105" spans="2:5">
      <c r="B105" t="s">
        <v>6</v>
      </c>
      <c r="E105">
        <f t="shared" si="9"/>
        <v>0</v>
      </c>
    </row>
    <row r="106" spans="2:5">
      <c r="B106" t="s">
        <v>7</v>
      </c>
      <c r="C106">
        <v>36339.18</v>
      </c>
      <c r="D106">
        <v>29047.87</v>
      </c>
      <c r="E106">
        <f t="shared" si="9"/>
        <v>7291.31</v>
      </c>
    </row>
    <row r="107" spans="1:5">
      <c r="A107" s="1">
        <v>44927</v>
      </c>
      <c r="B107" t="s">
        <v>5</v>
      </c>
      <c r="C107">
        <v>38497.31</v>
      </c>
      <c r="D107">
        <v>31206.04</v>
      </c>
      <c r="E107">
        <f t="shared" si="9"/>
        <v>7291.27</v>
      </c>
    </row>
    <row r="108" spans="2:5">
      <c r="B108" t="s">
        <v>6</v>
      </c>
      <c r="E108">
        <f t="shared" si="9"/>
        <v>0</v>
      </c>
    </row>
    <row r="109" spans="2:5">
      <c r="B109" t="s">
        <v>7</v>
      </c>
      <c r="C109">
        <v>38497.31</v>
      </c>
      <c r="D109">
        <v>31206.04</v>
      </c>
      <c r="E109">
        <f t="shared" si="9"/>
        <v>7291.27</v>
      </c>
    </row>
    <row r="110" spans="1:6">
      <c r="A110" s="1">
        <v>44896</v>
      </c>
      <c r="B110" t="s">
        <v>5</v>
      </c>
      <c r="C110">
        <v>31440.27</v>
      </c>
      <c r="D110">
        <v>31257.8</v>
      </c>
      <c r="E110">
        <f t="shared" si="9"/>
        <v>182.470000000001</v>
      </c>
      <c r="F110">
        <v>31349.32</v>
      </c>
    </row>
    <row r="111" spans="2:5">
      <c r="B111" t="s">
        <v>6</v>
      </c>
      <c r="E111">
        <f t="shared" si="9"/>
        <v>0</v>
      </c>
    </row>
    <row r="112" spans="2:6">
      <c r="B112" t="s">
        <v>7</v>
      </c>
      <c r="C112">
        <v>31440.27</v>
      </c>
      <c r="D112">
        <v>31257.8</v>
      </c>
      <c r="E112">
        <f t="shared" si="9"/>
        <v>182.470000000001</v>
      </c>
      <c r="F112">
        <v>31349.32</v>
      </c>
    </row>
    <row r="113" spans="1:8">
      <c r="A113" s="1">
        <v>44866</v>
      </c>
      <c r="B113" t="s">
        <v>5</v>
      </c>
      <c r="C113">
        <v>31525.95</v>
      </c>
      <c r="D113">
        <v>31434.69</v>
      </c>
      <c r="E113">
        <f t="shared" ref="E113:E124" si="10">C113-D113</f>
        <v>91.260000000002</v>
      </c>
      <c r="H113">
        <v>96616.55</v>
      </c>
    </row>
    <row r="114" spans="2:5">
      <c r="B114" t="s">
        <v>6</v>
      </c>
      <c r="E114">
        <f t="shared" si="10"/>
        <v>0</v>
      </c>
    </row>
    <row r="115" spans="2:8">
      <c r="B115" t="s">
        <v>7</v>
      </c>
      <c r="C115">
        <v>31525.95</v>
      </c>
      <c r="D115">
        <v>31434.69</v>
      </c>
      <c r="E115">
        <f t="shared" si="10"/>
        <v>91.260000000002</v>
      </c>
      <c r="H115">
        <v>96616.55</v>
      </c>
    </row>
    <row r="116" spans="1:8">
      <c r="A116" s="1">
        <v>44835</v>
      </c>
      <c r="B116" t="s">
        <v>5</v>
      </c>
      <c r="C116">
        <v>30754.26</v>
      </c>
      <c r="D116">
        <v>30616.89</v>
      </c>
      <c r="E116">
        <f t="shared" si="10"/>
        <v>137.369999999999</v>
      </c>
      <c r="H116">
        <v>65181.86</v>
      </c>
    </row>
    <row r="117" spans="2:5">
      <c r="B117" t="s">
        <v>6</v>
      </c>
      <c r="E117">
        <f t="shared" si="10"/>
        <v>0</v>
      </c>
    </row>
    <row r="118" spans="2:8">
      <c r="B118" t="s">
        <v>7</v>
      </c>
      <c r="C118">
        <v>30754.26</v>
      </c>
      <c r="D118">
        <v>30616.89</v>
      </c>
      <c r="E118">
        <f t="shared" si="10"/>
        <v>137.369999999999</v>
      </c>
      <c r="H118">
        <v>65181.86</v>
      </c>
    </row>
    <row r="119" spans="1:8">
      <c r="A119" s="1">
        <v>44805</v>
      </c>
      <c r="B119" t="s">
        <v>5</v>
      </c>
      <c r="C119">
        <v>24552.61</v>
      </c>
      <c r="D119">
        <v>24407.21</v>
      </c>
      <c r="E119">
        <f t="shared" si="10"/>
        <v>145.400000000001</v>
      </c>
      <c r="F119">
        <f>53.39+53.39</f>
        <v>106.78</v>
      </c>
      <c r="H119">
        <v>34519.21</v>
      </c>
    </row>
    <row r="120" spans="2:5">
      <c r="B120" t="s">
        <v>6</v>
      </c>
      <c r="E120">
        <f t="shared" si="10"/>
        <v>0</v>
      </c>
    </row>
    <row r="121" spans="2:8">
      <c r="B121" t="s">
        <v>7</v>
      </c>
      <c r="C121">
        <v>24552.61</v>
      </c>
      <c r="D121">
        <v>24407.21</v>
      </c>
      <c r="E121">
        <f t="shared" si="10"/>
        <v>145.400000000001</v>
      </c>
      <c r="H121">
        <v>34519.21</v>
      </c>
    </row>
    <row r="122" spans="1:8">
      <c r="A122" s="1">
        <v>44774</v>
      </c>
      <c r="B122" t="s">
        <v>7</v>
      </c>
      <c r="C122">
        <v>9517.01</v>
      </c>
      <c r="D122">
        <v>9333.97</v>
      </c>
      <c r="E122">
        <f t="shared" si="10"/>
        <v>183.040000000001</v>
      </c>
      <c r="F122">
        <v>91.52</v>
      </c>
      <c r="G122">
        <v>9425.49</v>
      </c>
      <c r="H122">
        <v>10058.61</v>
      </c>
    </row>
    <row r="123" spans="2:8">
      <c r="B123" t="s">
        <v>5</v>
      </c>
      <c r="C123">
        <v>9517.01</v>
      </c>
      <c r="D123">
        <v>9333.97</v>
      </c>
      <c r="E123">
        <f t="shared" si="10"/>
        <v>183.040000000001</v>
      </c>
      <c r="F123">
        <v>91.52</v>
      </c>
      <c r="G123">
        <v>9425.49</v>
      </c>
      <c r="H123">
        <v>10058.61</v>
      </c>
    </row>
    <row r="125" spans="1:4">
      <c r="A125" s="1">
        <v>44743</v>
      </c>
      <c r="C125">
        <v>0</v>
      </c>
      <c r="D125">
        <v>0</v>
      </c>
    </row>
    <row r="126" spans="1:4">
      <c r="A126" s="1">
        <v>44713</v>
      </c>
      <c r="C126">
        <v>0</v>
      </c>
      <c r="D126">
        <v>0</v>
      </c>
    </row>
    <row r="127" spans="1:4">
      <c r="A127" s="1">
        <v>44682</v>
      </c>
      <c r="C127">
        <v>0</v>
      </c>
      <c r="D127">
        <v>0</v>
      </c>
    </row>
    <row r="128" spans="1:8">
      <c r="A128" s="1">
        <v>44652</v>
      </c>
      <c r="B128" t="s">
        <v>7</v>
      </c>
      <c r="C128">
        <v>137.52</v>
      </c>
      <c r="D128">
        <v>45.76</v>
      </c>
      <c r="E128">
        <f t="shared" ref="E128:E135" si="11">C128-D128</f>
        <v>91.76</v>
      </c>
      <c r="H128">
        <v>633.12</v>
      </c>
    </row>
    <row r="129" spans="2:8">
      <c r="B129" t="s">
        <v>5</v>
      </c>
      <c r="C129">
        <v>137.52</v>
      </c>
      <c r="D129">
        <v>45.76</v>
      </c>
      <c r="E129">
        <f t="shared" si="11"/>
        <v>91.76</v>
      </c>
      <c r="H129">
        <v>633.12</v>
      </c>
    </row>
    <row r="130" spans="2:5">
      <c r="B130" t="s">
        <v>6</v>
      </c>
      <c r="D130">
        <v>0</v>
      </c>
      <c r="E130">
        <f t="shared" si="11"/>
        <v>0</v>
      </c>
    </row>
    <row r="131" spans="1:8">
      <c r="A131" s="1">
        <v>44621</v>
      </c>
      <c r="B131" t="s">
        <v>7</v>
      </c>
      <c r="C131">
        <v>449.76</v>
      </c>
      <c r="D131">
        <v>358.47</v>
      </c>
      <c r="E131">
        <f t="shared" si="11"/>
        <v>91.29</v>
      </c>
      <c r="H131">
        <v>587.36</v>
      </c>
    </row>
    <row r="132" spans="2:8">
      <c r="B132" t="s">
        <v>5</v>
      </c>
      <c r="C132">
        <v>449.76</v>
      </c>
      <c r="D132">
        <v>358.47</v>
      </c>
      <c r="E132">
        <f t="shared" si="11"/>
        <v>91.29</v>
      </c>
      <c r="H132">
        <v>587.36</v>
      </c>
    </row>
    <row r="133" spans="2:5">
      <c r="B133" t="s">
        <v>6</v>
      </c>
      <c r="D133">
        <v>0</v>
      </c>
      <c r="E133">
        <f t="shared" si="11"/>
        <v>0</v>
      </c>
    </row>
    <row r="134" spans="1:5">
      <c r="A134" s="1">
        <v>44593</v>
      </c>
      <c r="B134">
        <v>0</v>
      </c>
      <c r="C134">
        <v>0</v>
      </c>
      <c r="D134">
        <v>0</v>
      </c>
      <c r="E134">
        <f t="shared" si="11"/>
        <v>0</v>
      </c>
    </row>
    <row r="135" spans="1:5">
      <c r="A135" s="1">
        <v>44562</v>
      </c>
      <c r="B135">
        <v>0</v>
      </c>
      <c r="C135">
        <v>0</v>
      </c>
      <c r="D135">
        <v>0</v>
      </c>
      <c r="E135">
        <f t="shared" si="11"/>
        <v>0</v>
      </c>
    </row>
    <row r="136" spans="1:8">
      <c r="A136" s="1">
        <v>44531</v>
      </c>
      <c r="B136" t="s">
        <v>7</v>
      </c>
      <c r="C136">
        <v>137.29</v>
      </c>
      <c r="D136">
        <v>45.76</v>
      </c>
      <c r="E136">
        <f t="shared" ref="E134:E144" si="12">C136-D136</f>
        <v>91.53</v>
      </c>
      <c r="H136">
        <v>228.89</v>
      </c>
    </row>
    <row r="137" spans="2:8">
      <c r="B137" t="s">
        <v>5</v>
      </c>
      <c r="C137">
        <v>137.29</v>
      </c>
      <c r="D137">
        <v>45.76</v>
      </c>
      <c r="E137">
        <f t="shared" si="12"/>
        <v>91.53</v>
      </c>
      <c r="H137">
        <v>228.89</v>
      </c>
    </row>
    <row r="138" spans="2:5">
      <c r="B138" t="s">
        <v>6</v>
      </c>
      <c r="D138">
        <v>0</v>
      </c>
      <c r="E138">
        <f t="shared" si="12"/>
        <v>0</v>
      </c>
    </row>
    <row r="139" spans="1:8">
      <c r="A139" s="1">
        <v>44501</v>
      </c>
      <c r="B139" t="s">
        <v>7</v>
      </c>
      <c r="C139">
        <v>45.76</v>
      </c>
      <c r="D139">
        <v>45.76</v>
      </c>
      <c r="E139">
        <f t="shared" si="12"/>
        <v>0</v>
      </c>
      <c r="H139">
        <v>91.6</v>
      </c>
    </row>
    <row r="140" spans="2:8">
      <c r="B140" t="s">
        <v>5</v>
      </c>
      <c r="C140">
        <v>45.76</v>
      </c>
      <c r="D140">
        <v>45.76</v>
      </c>
      <c r="E140">
        <f t="shared" si="12"/>
        <v>0</v>
      </c>
      <c r="H140">
        <v>91.6</v>
      </c>
    </row>
    <row r="141" spans="2:5">
      <c r="B141" t="s">
        <v>6</v>
      </c>
      <c r="D141">
        <v>0</v>
      </c>
      <c r="E141">
        <f t="shared" si="12"/>
        <v>0</v>
      </c>
    </row>
    <row r="142" spans="1:8">
      <c r="A142" s="1">
        <v>44470</v>
      </c>
      <c r="B142" t="s">
        <v>7</v>
      </c>
      <c r="C142">
        <v>45.84</v>
      </c>
      <c r="D142">
        <v>45.84</v>
      </c>
      <c r="E142">
        <f t="shared" si="12"/>
        <v>0</v>
      </c>
      <c r="H142">
        <v>45.84</v>
      </c>
    </row>
    <row r="143" spans="2:8">
      <c r="B143" t="s">
        <v>5</v>
      </c>
      <c r="C143">
        <v>45.84</v>
      </c>
      <c r="D143">
        <v>45.84</v>
      </c>
      <c r="E143">
        <f t="shared" si="12"/>
        <v>0</v>
      </c>
      <c r="H143">
        <v>45.84</v>
      </c>
    </row>
    <row r="144" spans="2:5">
      <c r="B144" t="s">
        <v>6</v>
      </c>
      <c r="D144">
        <v>0</v>
      </c>
      <c r="E144">
        <f t="shared" si="12"/>
        <v>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F25" sqref="F25:F26"/>
    </sheetView>
  </sheetViews>
  <sheetFormatPr defaultColWidth="9.14285714285714" defaultRowHeight="15" outlineLevelCol="4"/>
  <sheetData>
    <row r="1" spans="4:5">
      <c r="D1" t="s">
        <v>8</v>
      </c>
      <c r="E1" t="s">
        <v>2</v>
      </c>
    </row>
    <row r="2" spans="1:4">
      <c r="A2" t="s">
        <v>9</v>
      </c>
      <c r="B2" t="s">
        <v>7</v>
      </c>
      <c r="D2">
        <v>45.84</v>
      </c>
    </row>
    <row r="3" spans="2:4">
      <c r="B3" t="s">
        <v>5</v>
      </c>
      <c r="D3">
        <v>45.84</v>
      </c>
    </row>
    <row r="4" spans="2:4">
      <c r="B4" t="s">
        <v>6</v>
      </c>
      <c r="D4">
        <v>0</v>
      </c>
    </row>
    <row r="5" spans="1:4">
      <c r="A5" t="s">
        <v>10</v>
      </c>
      <c r="B5" t="s">
        <v>7</v>
      </c>
      <c r="D5">
        <v>45.76</v>
      </c>
    </row>
    <row r="6" spans="2:4">
      <c r="B6" t="s">
        <v>5</v>
      </c>
      <c r="D6">
        <v>45.76</v>
      </c>
    </row>
    <row r="7" spans="2:4">
      <c r="B7" t="s">
        <v>6</v>
      </c>
      <c r="D7">
        <v>0</v>
      </c>
    </row>
    <row r="8" spans="1:4">
      <c r="A8" t="s">
        <v>11</v>
      </c>
      <c r="B8" t="s">
        <v>7</v>
      </c>
      <c r="D8">
        <v>45.76</v>
      </c>
    </row>
    <row r="9" spans="2:4">
      <c r="B9" t="s">
        <v>5</v>
      </c>
      <c r="D9">
        <v>45.76</v>
      </c>
    </row>
    <row r="10" spans="2:4">
      <c r="B10" t="s">
        <v>6</v>
      </c>
      <c r="D10">
        <v>0</v>
      </c>
    </row>
    <row r="11" spans="1:4">
      <c r="A11" t="s">
        <v>12</v>
      </c>
      <c r="B11" t="s">
        <v>7</v>
      </c>
      <c r="D11">
        <v>358.47</v>
      </c>
    </row>
    <row r="12" spans="2:4">
      <c r="B12" t="s">
        <v>5</v>
      </c>
      <c r="D12">
        <v>358.47</v>
      </c>
    </row>
    <row r="13" spans="2:4">
      <c r="B13" t="s">
        <v>6</v>
      </c>
      <c r="D13">
        <v>0</v>
      </c>
    </row>
    <row r="14" spans="1:4">
      <c r="A14" t="s">
        <v>13</v>
      </c>
      <c r="B14" t="s">
        <v>7</v>
      </c>
      <c r="D14">
        <v>45.76</v>
      </c>
    </row>
    <row r="15" spans="2:4">
      <c r="B15" t="s">
        <v>5</v>
      </c>
      <c r="D15">
        <v>45.76</v>
      </c>
    </row>
    <row r="16" spans="2:4">
      <c r="B16" t="s">
        <v>6</v>
      </c>
      <c r="D16">
        <v>0</v>
      </c>
    </row>
    <row r="17" spans="1:4">
      <c r="A17" t="s">
        <v>14</v>
      </c>
      <c r="B17" t="s">
        <v>7</v>
      </c>
      <c r="D17">
        <v>0</v>
      </c>
    </row>
    <row r="18" spans="2:4">
      <c r="B18" t="s">
        <v>5</v>
      </c>
      <c r="D18">
        <v>0</v>
      </c>
    </row>
    <row r="19" spans="2:4">
      <c r="B19" t="s">
        <v>6</v>
      </c>
      <c r="D19">
        <v>0</v>
      </c>
    </row>
    <row r="20" spans="1:5">
      <c r="A20" t="s">
        <v>15</v>
      </c>
      <c r="B20" t="s">
        <v>7</v>
      </c>
      <c r="D20">
        <v>9333.97</v>
      </c>
      <c r="E20">
        <v>91.52</v>
      </c>
    </row>
    <row r="21" spans="2:5">
      <c r="B21" t="s">
        <v>5</v>
      </c>
      <c r="D21">
        <v>9333.97</v>
      </c>
      <c r="E21">
        <v>91.52</v>
      </c>
    </row>
    <row r="22" spans="2:2">
      <c r="B22" t="s">
        <v>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C15" sqref="C15"/>
    </sheetView>
  </sheetViews>
  <sheetFormatPr defaultColWidth="9.14285714285714" defaultRowHeight="15" outlineLevelCol="4"/>
  <cols>
    <col min="2" max="2" width="11.7142857142857" customWidth="1"/>
    <col min="3" max="4" width="11.8571428571429" customWidth="1"/>
  </cols>
  <sheetData>
    <row r="1" spans="1:5">
      <c r="A1" t="s">
        <v>0</v>
      </c>
      <c r="B1" t="s">
        <v>16</v>
      </c>
      <c r="C1" t="s">
        <v>17</v>
      </c>
      <c r="E1" t="s">
        <v>18</v>
      </c>
    </row>
    <row r="2" spans="1:5">
      <c r="A2" t="s">
        <v>19</v>
      </c>
      <c r="B2" t="s">
        <v>5</v>
      </c>
      <c r="C2" t="s">
        <v>20</v>
      </c>
      <c r="E2">
        <v>56</v>
      </c>
    </row>
    <row r="3" spans="2:5">
      <c r="B3" t="s">
        <v>7</v>
      </c>
      <c r="C3" t="s">
        <v>20</v>
      </c>
      <c r="E3">
        <v>56</v>
      </c>
    </row>
    <row r="4" spans="1:5">
      <c r="A4" t="s">
        <v>21</v>
      </c>
      <c r="B4" t="s">
        <v>5</v>
      </c>
      <c r="C4" t="s">
        <v>22</v>
      </c>
      <c r="E4">
        <v>175</v>
      </c>
    </row>
    <row r="5" spans="2:5">
      <c r="B5" t="s">
        <v>7</v>
      </c>
      <c r="C5" t="s">
        <v>22</v>
      </c>
      <c r="E5">
        <v>175</v>
      </c>
    </row>
    <row r="6" spans="1:5">
      <c r="A6" t="s">
        <v>23</v>
      </c>
      <c r="B6" t="s">
        <v>6</v>
      </c>
      <c r="C6" t="s">
        <v>5</v>
      </c>
      <c r="D6" t="s">
        <v>24</v>
      </c>
      <c r="E6">
        <v>500</v>
      </c>
    </row>
    <row r="7" spans="2:5">
      <c r="B7" t="s">
        <v>6</v>
      </c>
      <c r="C7" t="s">
        <v>7</v>
      </c>
      <c r="D7" t="s">
        <v>24</v>
      </c>
      <c r="E7">
        <v>500</v>
      </c>
    </row>
    <row r="8" spans="1:5">
      <c r="A8" t="s">
        <v>25</v>
      </c>
      <c r="B8" t="s">
        <v>5</v>
      </c>
      <c r="C8" t="s">
        <v>22</v>
      </c>
      <c r="E8" s="5">
        <v>1500</v>
      </c>
    </row>
    <row r="9" spans="2:5">
      <c r="B9" t="s">
        <v>7</v>
      </c>
      <c r="C9" t="s">
        <v>22</v>
      </c>
      <c r="E9">
        <v>1500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26"/>
  <sheetViews>
    <sheetView workbookViewId="0">
      <selection activeCell="L14" sqref="L14"/>
    </sheetView>
  </sheetViews>
  <sheetFormatPr defaultColWidth="9.14285714285714" defaultRowHeight="15"/>
  <sheetData>
    <row r="2" spans="1:6">
      <c r="A2" t="s">
        <v>26</v>
      </c>
      <c r="B2" t="s">
        <v>6</v>
      </c>
      <c r="C2">
        <v>33842</v>
      </c>
      <c r="D2">
        <f>C2+C6</f>
        <v>244504</v>
      </c>
      <c r="F2">
        <v>244504</v>
      </c>
    </row>
    <row r="3" spans="1:7">
      <c r="A3" t="s">
        <v>27</v>
      </c>
      <c r="B3" t="s">
        <v>7</v>
      </c>
      <c r="C3">
        <v>7669</v>
      </c>
      <c r="D3">
        <f>C3+C7</f>
        <v>11565</v>
      </c>
      <c r="F3">
        <v>11410</v>
      </c>
      <c r="G3">
        <f>D3-F3</f>
        <v>155</v>
      </c>
    </row>
    <row r="4" spans="2:12">
      <c r="B4" t="s">
        <v>5</v>
      </c>
      <c r="C4">
        <v>7514</v>
      </c>
      <c r="D4">
        <f>C4+C8</f>
        <v>11255</v>
      </c>
      <c r="F4">
        <v>11410</v>
      </c>
      <c r="G4">
        <f>D4-F4</f>
        <v>-155</v>
      </c>
      <c r="L4">
        <f>11410-3896</f>
        <v>7514</v>
      </c>
    </row>
    <row r="6" spans="1:3">
      <c r="A6" t="s">
        <v>28</v>
      </c>
      <c r="B6" t="s">
        <v>6</v>
      </c>
      <c r="C6">
        <v>210662</v>
      </c>
    </row>
    <row r="7" spans="2:3">
      <c r="B7" t="s">
        <v>7</v>
      </c>
      <c r="C7">
        <v>3896</v>
      </c>
    </row>
    <row r="8" spans="2:3">
      <c r="B8" t="s">
        <v>5</v>
      </c>
      <c r="C8">
        <v>3741</v>
      </c>
    </row>
    <row r="9" spans="3:4">
      <c r="C9" s="4">
        <f>SUM(C2:C8)</f>
        <v>267324</v>
      </c>
      <c r="D9" s="4">
        <f>SUM(D2:D8)</f>
        <v>267324</v>
      </c>
    </row>
    <row r="10" spans="9:9">
      <c r="I10">
        <f>267324-210662</f>
        <v>56662</v>
      </c>
    </row>
    <row r="19" spans="4:8">
      <c r="D19" t="s">
        <v>26</v>
      </c>
      <c r="E19" t="s">
        <v>6</v>
      </c>
      <c r="F19">
        <v>33842</v>
      </c>
      <c r="G19">
        <f t="shared" ref="G19:G21" si="0">F19+F23</f>
        <v>244504</v>
      </c>
      <c r="H19">
        <f>F19-G19</f>
        <v>-210662</v>
      </c>
    </row>
    <row r="20" spans="5:8">
      <c r="E20" t="s">
        <v>7</v>
      </c>
      <c r="F20">
        <v>7669</v>
      </c>
      <c r="G20">
        <v>11410</v>
      </c>
      <c r="H20">
        <f>F20-G20</f>
        <v>-3741</v>
      </c>
    </row>
    <row r="21" spans="5:8">
      <c r="E21" t="s">
        <v>5</v>
      </c>
      <c r="F21">
        <v>7514</v>
      </c>
      <c r="G21">
        <v>11410</v>
      </c>
      <c r="H21">
        <f>F21-G21</f>
        <v>-3896</v>
      </c>
    </row>
    <row r="23" spans="4:8">
      <c r="D23" t="s">
        <v>28</v>
      </c>
      <c r="E23" t="s">
        <v>6</v>
      </c>
      <c r="F23">
        <v>210662</v>
      </c>
      <c r="G23">
        <v>244504</v>
      </c>
      <c r="H23">
        <f>F23-G23</f>
        <v>-33842</v>
      </c>
    </row>
    <row r="24" spans="5:8">
      <c r="E24" t="s">
        <v>7</v>
      </c>
      <c r="F24">
        <v>3896</v>
      </c>
      <c r="G24">
        <v>11410</v>
      </c>
      <c r="H24">
        <f>F24-G24</f>
        <v>-7514</v>
      </c>
    </row>
    <row r="25" spans="5:8">
      <c r="E25" t="s">
        <v>5</v>
      </c>
      <c r="F25">
        <v>3741</v>
      </c>
      <c r="G25">
        <v>11410</v>
      </c>
      <c r="H25">
        <f>F25-G25</f>
        <v>-7669</v>
      </c>
    </row>
    <row r="26" spans="6:7">
      <c r="F26" s="4">
        <f>SUM(F19:F25)</f>
        <v>267324</v>
      </c>
      <c r="G26" s="4"/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workbookViewId="0">
      <selection activeCell="I3" sqref="I3"/>
    </sheetView>
  </sheetViews>
  <sheetFormatPr defaultColWidth="9.14285714285714" defaultRowHeight="15"/>
  <cols>
    <col min="2" max="2" width="11.7142857142857"/>
    <col min="3" max="3" width="13.8571428571429" customWidth="1"/>
    <col min="5" max="5" width="7.85714285714286" customWidth="1"/>
    <col min="6" max="6" width="9.57142857142857"/>
    <col min="11" max="11" width="9.85714285714286" customWidth="1"/>
    <col min="12" max="12" width="11.7142857142857" customWidth="1"/>
  </cols>
  <sheetData>
    <row r="1" spans="2:6">
      <c r="B1" t="s">
        <v>29</v>
      </c>
      <c r="F1" t="s">
        <v>8</v>
      </c>
    </row>
    <row r="2" spans="2:11">
      <c r="B2" t="s">
        <v>6</v>
      </c>
      <c r="C2" t="s">
        <v>5</v>
      </c>
      <c r="D2" t="s">
        <v>7</v>
      </c>
      <c r="F2" t="s">
        <v>6</v>
      </c>
      <c r="G2" t="s">
        <v>5</v>
      </c>
      <c r="H2" t="s">
        <v>7</v>
      </c>
      <c r="I2" t="s">
        <v>30</v>
      </c>
      <c r="J2" t="s">
        <v>31</v>
      </c>
      <c r="K2" t="s">
        <v>32</v>
      </c>
    </row>
    <row r="3" spans="1:11">
      <c r="A3" t="s">
        <v>33</v>
      </c>
      <c r="B3">
        <v>156489.57</v>
      </c>
      <c r="C3">
        <v>86.48</v>
      </c>
      <c r="D3">
        <v>86.48</v>
      </c>
      <c r="F3" s="2">
        <v>156507</v>
      </c>
      <c r="G3">
        <v>88</v>
      </c>
      <c r="H3">
        <v>88</v>
      </c>
      <c r="I3">
        <f>B3-F3</f>
        <v>-17.429999999993</v>
      </c>
      <c r="J3">
        <f>D3-H3</f>
        <v>-1.52</v>
      </c>
      <c r="K3">
        <f>C3-G3</f>
        <v>-1.52</v>
      </c>
    </row>
    <row r="4" spans="1:11">
      <c r="A4" t="s">
        <v>34</v>
      </c>
      <c r="B4">
        <v>113215.71</v>
      </c>
      <c r="C4">
        <v>221.82</v>
      </c>
      <c r="D4">
        <v>221.83</v>
      </c>
      <c r="F4" s="2">
        <v>113191</v>
      </c>
      <c r="G4">
        <v>48</v>
      </c>
      <c r="H4">
        <v>48</v>
      </c>
      <c r="I4">
        <f t="shared" ref="I4:I11" si="0">B4-F4</f>
        <v>24.7100000000064</v>
      </c>
      <c r="J4">
        <f t="shared" ref="J4:J13" si="1">D4-H4</f>
        <v>173.83</v>
      </c>
      <c r="K4">
        <f t="shared" ref="K4:K14" si="2">C4-G4</f>
        <v>173.82</v>
      </c>
    </row>
    <row r="5" spans="1:11">
      <c r="A5" t="s">
        <v>35</v>
      </c>
      <c r="B5">
        <v>71297.58</v>
      </c>
      <c r="C5">
        <v>221.82</v>
      </c>
      <c r="D5">
        <v>221.82</v>
      </c>
      <c r="F5" s="2">
        <v>71495</v>
      </c>
      <c r="G5">
        <v>48</v>
      </c>
      <c r="H5">
        <v>48</v>
      </c>
      <c r="I5">
        <f t="shared" si="0"/>
        <v>-197.419999999998</v>
      </c>
      <c r="J5">
        <f t="shared" si="1"/>
        <v>173.82</v>
      </c>
      <c r="K5">
        <f t="shared" si="2"/>
        <v>173.82</v>
      </c>
    </row>
    <row r="6" spans="1:11">
      <c r="A6" t="s">
        <v>36</v>
      </c>
      <c r="B6">
        <v>35939.65</v>
      </c>
      <c r="C6">
        <v>16</v>
      </c>
      <c r="D6">
        <v>16</v>
      </c>
      <c r="F6">
        <v>36210</v>
      </c>
      <c r="I6">
        <f t="shared" si="0"/>
        <v>-270.349999999999</v>
      </c>
      <c r="J6">
        <f t="shared" si="1"/>
        <v>16</v>
      </c>
      <c r="K6">
        <f t="shared" si="2"/>
        <v>16</v>
      </c>
    </row>
    <row r="7" spans="1:11">
      <c r="A7" t="s">
        <v>37</v>
      </c>
      <c r="B7">
        <v>210609.33</v>
      </c>
      <c r="C7">
        <v>3895.27</v>
      </c>
      <c r="D7">
        <v>3740.26</v>
      </c>
      <c r="F7">
        <v>210662</v>
      </c>
      <c r="G7">
        <v>3896</v>
      </c>
      <c r="H7">
        <v>3741</v>
      </c>
      <c r="I7">
        <f t="shared" si="0"/>
        <v>-52.6700000000128</v>
      </c>
      <c r="J7">
        <f t="shared" si="1"/>
        <v>-0.739999999999782</v>
      </c>
      <c r="K7">
        <f t="shared" si="2"/>
        <v>-0.730000000000018</v>
      </c>
    </row>
    <row r="8" spans="1:11">
      <c r="A8" t="s">
        <v>38</v>
      </c>
      <c r="B8">
        <v>175313.82</v>
      </c>
      <c r="C8">
        <v>3589.5</v>
      </c>
      <c r="D8">
        <v>3434.49</v>
      </c>
      <c r="F8">
        <v>175366</v>
      </c>
      <c r="G8">
        <v>3702</v>
      </c>
      <c r="H8">
        <v>3547</v>
      </c>
      <c r="I8">
        <f t="shared" si="0"/>
        <v>-52.179999999993</v>
      </c>
      <c r="J8">
        <f t="shared" si="1"/>
        <v>-112.51</v>
      </c>
      <c r="K8">
        <f t="shared" si="2"/>
        <v>-112.5</v>
      </c>
    </row>
    <row r="9" spans="1:11">
      <c r="A9" t="s">
        <v>39</v>
      </c>
      <c r="B9">
        <v>140165.63</v>
      </c>
      <c r="C9">
        <v>3281.4</v>
      </c>
      <c r="D9" s="3">
        <v>3126.4</v>
      </c>
      <c r="F9">
        <v>140114</v>
      </c>
      <c r="G9">
        <v>3408</v>
      </c>
      <c r="H9">
        <v>3253</v>
      </c>
      <c r="I9">
        <f t="shared" si="0"/>
        <v>51.6300000000047</v>
      </c>
      <c r="J9">
        <f t="shared" si="1"/>
        <v>-126.6</v>
      </c>
      <c r="K9">
        <f t="shared" si="2"/>
        <v>-126.6</v>
      </c>
    </row>
    <row r="10" spans="1:11">
      <c r="A10" t="s">
        <v>40</v>
      </c>
      <c r="B10">
        <v>100385.49</v>
      </c>
      <c r="C10">
        <v>3117.16</v>
      </c>
      <c r="D10">
        <v>2962.15</v>
      </c>
      <c r="F10">
        <v>100334</v>
      </c>
      <c r="G10">
        <v>3080</v>
      </c>
      <c r="H10">
        <v>2925</v>
      </c>
      <c r="I10">
        <f t="shared" si="0"/>
        <v>51.4900000000052</v>
      </c>
      <c r="J10">
        <f t="shared" si="1"/>
        <v>37.1500000000001</v>
      </c>
      <c r="K10">
        <f t="shared" si="2"/>
        <v>37.1599999999999</v>
      </c>
    </row>
    <row r="11" spans="1:11">
      <c r="A11" t="s">
        <v>41</v>
      </c>
      <c r="B11" s="3">
        <v>64216.1</v>
      </c>
      <c r="C11">
        <v>3105.59</v>
      </c>
      <c r="D11">
        <v>2950.58</v>
      </c>
      <c r="F11">
        <v>64165</v>
      </c>
      <c r="G11">
        <v>2968</v>
      </c>
      <c r="H11">
        <v>2813</v>
      </c>
      <c r="I11">
        <f t="shared" si="0"/>
        <v>51.0999999999985</v>
      </c>
      <c r="J11">
        <f t="shared" si="1"/>
        <v>137.58</v>
      </c>
      <c r="K11">
        <f t="shared" si="2"/>
        <v>137.59</v>
      </c>
    </row>
    <row r="12" spans="1:11">
      <c r="A12" t="s">
        <v>42</v>
      </c>
      <c r="B12">
        <v>93696.62</v>
      </c>
      <c r="C12">
        <v>1594.28</v>
      </c>
      <c r="D12">
        <v>1439.27</v>
      </c>
      <c r="F12">
        <v>93646</v>
      </c>
      <c r="G12">
        <v>1125</v>
      </c>
      <c r="H12">
        <v>970</v>
      </c>
      <c r="I12">
        <f t="shared" ref="I12:I21" si="3">B12-F12</f>
        <v>50.6199999999953</v>
      </c>
      <c r="J12">
        <f t="shared" si="1"/>
        <v>469.27</v>
      </c>
      <c r="K12">
        <f t="shared" si="2"/>
        <v>469.28</v>
      </c>
    </row>
    <row r="13" spans="1:11">
      <c r="A13" t="s">
        <v>43</v>
      </c>
      <c r="B13">
        <v>51877.15</v>
      </c>
      <c r="C13">
        <v>717.5</v>
      </c>
      <c r="D13" s="3">
        <v>562.5</v>
      </c>
      <c r="F13">
        <v>41580</v>
      </c>
      <c r="G13">
        <v>155</v>
      </c>
      <c r="H13">
        <v>155</v>
      </c>
      <c r="I13">
        <f t="shared" si="3"/>
        <v>10297.15</v>
      </c>
      <c r="J13">
        <f t="shared" si="1"/>
        <v>407.5</v>
      </c>
      <c r="K13">
        <f t="shared" si="2"/>
        <v>562.5</v>
      </c>
    </row>
    <row r="14" spans="9:16">
      <c r="I14">
        <f t="shared" si="3"/>
        <v>0</v>
      </c>
      <c r="K14">
        <f t="shared" si="2"/>
        <v>0</v>
      </c>
      <c r="M14" t="s">
        <v>44</v>
      </c>
      <c r="N14" t="s">
        <v>45</v>
      </c>
      <c r="O14" t="s">
        <v>46</v>
      </c>
      <c r="P14">
        <v>56</v>
      </c>
    </row>
    <row r="15" spans="9:16">
      <c r="I15">
        <f t="shared" si="3"/>
        <v>0</v>
      </c>
      <c r="O15" t="s">
        <v>47</v>
      </c>
      <c r="P15">
        <v>56</v>
      </c>
    </row>
    <row r="16" spans="9:16">
      <c r="I16">
        <f t="shared" si="3"/>
        <v>0</v>
      </c>
      <c r="P16">
        <f>SUM(P14:P15)</f>
        <v>112</v>
      </c>
    </row>
    <row r="17" spans="9:13">
      <c r="I17">
        <f t="shared" si="3"/>
        <v>0</v>
      </c>
      <c r="L17" t="s">
        <v>48</v>
      </c>
      <c r="M17" t="s">
        <v>49</v>
      </c>
    </row>
    <row r="18" spans="9:16">
      <c r="I18">
        <f t="shared" si="3"/>
        <v>0</v>
      </c>
      <c r="N18" t="s">
        <v>22</v>
      </c>
      <c r="O18" t="s">
        <v>46</v>
      </c>
      <c r="P18">
        <v>175</v>
      </c>
    </row>
    <row r="19" spans="9:16">
      <c r="I19">
        <f t="shared" si="3"/>
        <v>0</v>
      </c>
      <c r="O19" t="s">
        <v>47</v>
      </c>
      <c r="P19">
        <v>175</v>
      </c>
    </row>
    <row r="20" spans="9:9">
      <c r="I20">
        <f t="shared" si="3"/>
        <v>0</v>
      </c>
    </row>
    <row r="21" spans="9:9">
      <c r="I21">
        <f t="shared" si="3"/>
        <v>0</v>
      </c>
    </row>
    <row r="24" spans="13:13">
      <c r="M24" t="s">
        <v>50</v>
      </c>
    </row>
    <row r="25" spans="12:15">
      <c r="L25" t="s">
        <v>51</v>
      </c>
      <c r="M25" t="s">
        <v>6</v>
      </c>
      <c r="N25">
        <v>50.92</v>
      </c>
      <c r="O25" t="s">
        <v>52</v>
      </c>
    </row>
    <row r="26" spans="12:15">
      <c r="L26" t="s">
        <v>51</v>
      </c>
      <c r="M26" t="s">
        <v>7</v>
      </c>
      <c r="N26">
        <v>25.92</v>
      </c>
      <c r="O26" t="s">
        <v>53</v>
      </c>
    </row>
    <row r="27" spans="12:15">
      <c r="L27" t="s">
        <v>51</v>
      </c>
      <c r="M27" t="s">
        <v>5</v>
      </c>
      <c r="N27">
        <v>25</v>
      </c>
      <c r="O27" t="s">
        <v>53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M21" sqref="M21"/>
    </sheetView>
  </sheetViews>
  <sheetFormatPr defaultColWidth="9.14285714285714" defaultRowHeight="15" outlineLevelCol="5"/>
  <cols>
    <col min="1" max="1" width="6.71428571428571" customWidth="1"/>
    <col min="2" max="2" width="13.8571428571429" customWidth="1"/>
  </cols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  <row r="6" spans="3:4">
      <c r="C6" t="s">
        <v>58</v>
      </c>
      <c r="D6" t="s">
        <v>2</v>
      </c>
    </row>
    <row r="7" spans="1:6">
      <c r="A7" s="1">
        <v>45748</v>
      </c>
      <c r="C7" t="s">
        <v>59</v>
      </c>
      <c r="D7" t="s">
        <v>60</v>
      </c>
      <c r="E7" t="s">
        <v>61</v>
      </c>
      <c r="F7" t="s">
        <v>62</v>
      </c>
    </row>
    <row r="8" spans="2:4">
      <c r="B8" t="s">
        <v>63</v>
      </c>
      <c r="C8">
        <v>146</v>
      </c>
      <c r="D8">
        <v>146.22</v>
      </c>
    </row>
    <row r="9" spans="2:5">
      <c r="B9" t="s">
        <v>63</v>
      </c>
      <c r="C9"/>
      <c r="D9"/>
      <c r="E9" t="s">
        <v>64</v>
      </c>
    </row>
    <row r="10" spans="2:5">
      <c r="B10" t="s">
        <v>65</v>
      </c>
      <c r="C10"/>
      <c r="D10"/>
      <c r="E10" t="s">
        <v>66</v>
      </c>
    </row>
    <row r="11" spans="2:5">
      <c r="B11" t="s">
        <v>67</v>
      </c>
      <c r="E11" t="s">
        <v>68</v>
      </c>
    </row>
    <row r="12" spans="2:5">
      <c r="B12" t="s">
        <v>69</v>
      </c>
      <c r="E12" t="s">
        <v>70</v>
      </c>
    </row>
    <row r="13" spans="2:5">
      <c r="B13" t="s">
        <v>71</v>
      </c>
      <c r="C13">
        <v>83.47</v>
      </c>
      <c r="D13">
        <v>88.94</v>
      </c>
      <c r="E13">
        <f>C13-D13</f>
        <v>-5.47</v>
      </c>
    </row>
    <row r="14" spans="2:5">
      <c r="B14" t="s">
        <v>72</v>
      </c>
      <c r="C14">
        <v>22.73</v>
      </c>
      <c r="D14">
        <v>22.72</v>
      </c>
      <c r="E14" t="s">
        <v>73</v>
      </c>
    </row>
    <row r="15" spans="1:1">
      <c r="A15" s="1">
        <v>45778</v>
      </c>
    </row>
    <row r="16" spans="2:6">
      <c r="B16" t="s">
        <v>65</v>
      </c>
      <c r="F16">
        <v>7475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kgete</dc:creator>
  <cp:lastModifiedBy>KGE ACCOUNTING</cp:lastModifiedBy>
  <dcterms:created xsi:type="dcterms:W3CDTF">2026-02-06T10:46:00Z</dcterms:created>
  <dcterms:modified xsi:type="dcterms:W3CDTF">2026-03-14T11:27:04Z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D6A659693509492B81E91C314EC354D7_11</vt:lpwstr>
  </property>
  <property fmtid="{D5CDD505-2E9C-101B-9397-08002B2CF9AE}" pid="3" name="KSOProductBuildVer">
    <vt:lpwstr>1033-12.2.0.23196</vt:lpwstr>
  </property>
</Properties>
</file>